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Q:\GRA_secretariat_general\remboursement-decharges-syndicales\2026\"/>
    </mc:Choice>
  </mc:AlternateContent>
  <xr:revisionPtr revIDLastSave="0" documentId="13_ncr:1_{D56F6507-762C-46E4-85C7-6C10D29A86F2}" xr6:coauthVersionLast="47" xr6:coauthVersionMax="47" xr10:uidLastSave="{00000000-0000-0000-0000-000000000000}"/>
  <workbookProtection workbookPassword="A77B" lockStructure="1"/>
  <bookViews>
    <workbookView xWindow="-60" yWindow="-16320" windowWidth="29040" windowHeight="15720" xr2:uid="{00000000-000D-0000-FFFF-FFFF00000000}"/>
  </bookViews>
  <sheets>
    <sheet name="CNRACL" sheetId="3" r:id="rId1"/>
    <sheet name="IRCANTEC " sheetId="6" r:id="rId2"/>
    <sheet name="Primes et indemnité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3" l="1"/>
  <c r="D16" i="6"/>
  <c r="D16" i="3"/>
  <c r="F35" i="6" l="1"/>
  <c r="C45" i="6"/>
  <c r="C42" i="3"/>
  <c r="B26" i="3"/>
  <c r="F26" i="3" s="1"/>
  <c r="B32" i="3"/>
  <c r="F32" i="3" s="1"/>
  <c r="B33" i="3"/>
  <c r="D33" i="3" s="1"/>
  <c r="D15" i="3"/>
  <c r="B27" i="3"/>
  <c r="F27" i="3" s="1"/>
  <c r="B25" i="3"/>
  <c r="F25" i="3" s="1"/>
  <c r="B30" i="3"/>
  <c r="F30" i="3" s="1"/>
  <c r="B36" i="3"/>
  <c r="F36" i="3" s="1"/>
  <c r="B34" i="3"/>
  <c r="F34" i="3" s="1"/>
  <c r="B29" i="3"/>
  <c r="F29" i="3" s="1"/>
  <c r="B35" i="3"/>
  <c r="F35" i="3" s="1"/>
  <c r="B20" i="3"/>
  <c r="F20" i="3" s="1"/>
  <c r="B18" i="3"/>
  <c r="F18" i="3" s="1"/>
  <c r="B23" i="3" l="1"/>
  <c r="D23" i="3" s="1"/>
  <c r="B24" i="3"/>
  <c r="D24" i="3" s="1"/>
  <c r="F33" i="3"/>
  <c r="B22" i="3"/>
  <c r="D22" i="3" s="1"/>
  <c r="B21" i="3"/>
  <c r="F21" i="3" s="1"/>
  <c r="B31" i="3"/>
  <c r="B28" i="3"/>
  <c r="F28" i="3" s="1"/>
  <c r="B19" i="3"/>
  <c r="F19" i="3" s="1"/>
  <c r="B17" i="3"/>
  <c r="F17" i="3" s="1"/>
  <c r="B37" i="6" l="1"/>
  <c r="B39" i="6"/>
  <c r="B38" i="6"/>
  <c r="D15" i="6"/>
  <c r="D31" i="3"/>
  <c r="D37" i="3" s="1"/>
  <c r="D39" i="3" s="1"/>
  <c r="F31" i="3"/>
  <c r="F37" i="3" s="1"/>
  <c r="D40" i="3" l="1"/>
  <c r="B45" i="3" s="1"/>
  <c r="B47" i="3" s="1"/>
  <c r="B26" i="6"/>
  <c r="D26" i="6" s="1"/>
  <c r="B25" i="6"/>
  <c r="D25" i="6" s="1"/>
  <c r="B27" i="6"/>
  <c r="D27" i="6" s="1"/>
  <c r="B24" i="6" l="1"/>
  <c r="B17" i="6"/>
  <c r="F17" i="6" s="1"/>
  <c r="B20" i="6"/>
  <c r="F22" i="6" s="1"/>
  <c r="B36" i="6"/>
  <c r="F36" i="6" s="1"/>
  <c r="B33" i="6"/>
  <c r="F33" i="6" s="1"/>
  <c r="B31" i="6"/>
  <c r="F31" i="6" s="1"/>
  <c r="B29" i="6"/>
  <c r="F29" i="6" s="1"/>
  <c r="B32" i="6"/>
  <c r="F32" i="6" s="1"/>
  <c r="B18" i="6"/>
  <c r="F18" i="6" s="1"/>
  <c r="B28" i="6"/>
  <c r="F28" i="6" s="1"/>
  <c r="B34" i="6"/>
  <c r="B22" i="6"/>
  <c r="B19" i="6"/>
  <c r="F19" i="6" s="1"/>
  <c r="B30" i="6"/>
  <c r="F30" i="6" s="1"/>
  <c r="B21" i="6"/>
  <c r="B23" i="6"/>
  <c r="F34" i="6" l="1"/>
  <c r="D34" i="6"/>
  <c r="D40" i="6" s="1"/>
  <c r="D42" i="6" s="1"/>
  <c r="F24" i="6"/>
  <c r="F21" i="6"/>
  <c r="F23" i="6"/>
  <c r="F20" i="6"/>
  <c r="F40" i="6" l="1"/>
  <c r="F41" i="6" s="1"/>
  <c r="D43" i="6" s="1"/>
  <c r="B48" i="6" s="1"/>
  <c r="B50" i="6" s="1"/>
</calcChain>
</file>

<file path=xl/sharedStrings.xml><?xml version="1.0" encoding="utf-8"?>
<sst xmlns="http://schemas.openxmlformats.org/spreadsheetml/2006/main" count="290" uniqueCount="169">
  <si>
    <t>BASE</t>
  </si>
  <si>
    <t xml:space="preserve">TAUX </t>
  </si>
  <si>
    <t>MONTANT</t>
  </si>
  <si>
    <t>TAUX</t>
  </si>
  <si>
    <t>CSG non déductible</t>
  </si>
  <si>
    <t>CRDS</t>
  </si>
  <si>
    <t>Transfert primes points</t>
  </si>
  <si>
    <t>Participation employeur santé</t>
  </si>
  <si>
    <t>ATIACL</t>
  </si>
  <si>
    <t>RAFP</t>
  </si>
  <si>
    <t>CSG déductible</t>
  </si>
  <si>
    <t>Contribution Solidarité Autonomie</t>
  </si>
  <si>
    <t>Versement Transport</t>
  </si>
  <si>
    <t>Indemnité compensatrice de la CSG</t>
  </si>
  <si>
    <t>SFT - Supplément familial de traitement</t>
  </si>
  <si>
    <t xml:space="preserve">NBI - Bonification indiciaire </t>
  </si>
  <si>
    <t>Participation employeur prévoyance</t>
  </si>
  <si>
    <t>CIA</t>
  </si>
  <si>
    <t>Indemnité de risques et de sujétions spéciales des psychologues</t>
  </si>
  <si>
    <t>Indemnité d'hébergement éducatif</t>
  </si>
  <si>
    <t>prime d'encadrement éducatif de nuit</t>
  </si>
  <si>
    <t>indemnité spéciale des médecins</t>
  </si>
  <si>
    <t>indemnité de technicité des médecins</t>
  </si>
  <si>
    <t>prime d'encadrement</t>
  </si>
  <si>
    <t>prime de service</t>
  </si>
  <si>
    <t>Indemnité spéciale de sujétions</t>
  </si>
  <si>
    <t>indemnité de sujétions spéciales</t>
  </si>
  <si>
    <t>prime spéciale de sujétions des auxiliaires de puériculture ou de soins</t>
  </si>
  <si>
    <t>prime des auxiliaires de soins exerçant les fonctions d'assistant de soins en gérontologie</t>
  </si>
  <si>
    <t>indemnité forfaitaire pour travail les dimanches et jours fériés des personnels de la filière sanitaire et sociale</t>
  </si>
  <si>
    <t>prime spécifique</t>
  </si>
  <si>
    <t>prime spéciale de début de carrière des infirmiers et des puéricultrices</t>
  </si>
  <si>
    <t>Indemnités d'heures supplémentaires d'enseignement</t>
  </si>
  <si>
    <t>prime d'entrée dans le métier d'enseignement</t>
  </si>
  <si>
    <t>Indemnité spéciale allouée aux conservateurs des bibliothèques</t>
  </si>
  <si>
    <t>prime de technicité forfaitaire des personnels des bibliothèques</t>
  </si>
  <si>
    <t>Indemnité pour travail dominical régulier</t>
  </si>
  <si>
    <t>Indemnité de service pour jour férié</t>
  </si>
  <si>
    <t>Prime de sujétions spéciales des personnels de surveillance et d'accueil</t>
  </si>
  <si>
    <t>Indemnité de sujétions des conseillers d'éducation populaire et de jeunesse</t>
  </si>
  <si>
    <t>Indemnité spéciale mensuelle de fonction des gardes champêtres</t>
  </si>
  <si>
    <t>Prime spéciale d'installation</t>
  </si>
  <si>
    <t>Indemnité horaire spéciale des agents affectés au traitement de l'information</t>
  </si>
  <si>
    <t>Prime de technicité alloué aux opérateurs</t>
  </si>
  <si>
    <t>Primes de fonction des personnels affectés au traitement de l'information</t>
  </si>
  <si>
    <t>Indemnité horaire pour travail normal de nuit</t>
  </si>
  <si>
    <t>Indemnité pour utilisation d'une langue étrangère</t>
  </si>
  <si>
    <t>indemnité de jurys de concours ou de formateurs</t>
  </si>
  <si>
    <t>Indemnité allouée aux régisseurs d'avance ou de recettes</t>
  </si>
  <si>
    <t>Indemnité spéciale de risques aux agents des parcs zoologiques communaux chargés de donner des soins aux animaux sauvages</t>
  </si>
  <si>
    <t>Indemnité d'astreinte</t>
  </si>
  <si>
    <t>Indemnité de permanence</t>
  </si>
  <si>
    <t>Indemnité d'intervention</t>
  </si>
  <si>
    <t>Indemnité de panier</t>
  </si>
  <si>
    <t>Indemnité de chaussures et de petit équipement</t>
  </si>
  <si>
    <t>Prime technique de l'entretien, des travaux et de l'exploitation - PTETE</t>
  </si>
  <si>
    <t>Indemnité de sujétions horaires</t>
  </si>
  <si>
    <t>Indemnité pour travaux dangereux, insalubres, incommodes ou salissants</t>
  </si>
  <si>
    <t>Indemnité de surveillance des cantines</t>
  </si>
  <si>
    <t>Indemnité de gardiennage des églises communales</t>
  </si>
  <si>
    <t>Prime de responsabilité des emplois administratifs de direction</t>
  </si>
  <si>
    <t>Indemnités forfaitaires complémentaires pour élections - IFCE</t>
  </si>
  <si>
    <t>Indemnité horaire pour travail du dimanche et des jours fériés</t>
  </si>
  <si>
    <t>Indemnité des agents des services municipaux d'inhumation</t>
  </si>
  <si>
    <t>Indemnité d'utilisation d'outillage personnel</t>
  </si>
  <si>
    <t>Indemnité de responsabilité des sapeurs-pompiers</t>
  </si>
  <si>
    <t>Indemnité de spécialité des sapeurs-pompiers</t>
  </si>
  <si>
    <t>Prime de fonctionnalisation des directeurs départementaux et directeurs départementaux adjoints des SDIS</t>
  </si>
  <si>
    <t>Indemnité forfaitaire de lutte contre les feux de forêt</t>
  </si>
  <si>
    <t>Indemnité pour frais de transport des personnes</t>
  </si>
  <si>
    <t>Indemnité pour changement de résidence administrative</t>
  </si>
  <si>
    <t>Indemnité de mission</t>
  </si>
  <si>
    <t>Indemnité d'intérim</t>
  </si>
  <si>
    <t>Indemnité de stage</t>
  </si>
  <si>
    <t>Intitulé des primes et indemnités</t>
  </si>
  <si>
    <t>x</t>
  </si>
  <si>
    <t>Commentaires</t>
  </si>
  <si>
    <t>prime de service et de rendement</t>
  </si>
  <si>
    <t>prime forfaitaire mensuelle des auxiliaires de soins et de puériculture</t>
  </si>
  <si>
    <t>Prime d'intéressement à la performance collective des services</t>
  </si>
  <si>
    <t>Indemnités horaires pour travaux supplémentaires - IHTS</t>
  </si>
  <si>
    <t>Indemnité forfaitaire pour travaux supplémentaires - IFTS</t>
  </si>
  <si>
    <t>Indemnité d'administration et de technicité - IAT</t>
  </si>
  <si>
    <t>Prime de service et de rendement - PSR</t>
  </si>
  <si>
    <t>Indemnité spécifique de service - ISS</t>
  </si>
  <si>
    <t>Indemnité représentative de sujétions spéciales et de travaux supplémentaires - IRSSTS</t>
  </si>
  <si>
    <t>Indemnité de sujétions des adjoints techniques des établissements d'enseignement REP et REP+</t>
  </si>
  <si>
    <t>Indemnité de performance et de fonctions des ingénieurs en chef - IPF</t>
  </si>
  <si>
    <t>RIFSEEP - IFSE</t>
  </si>
  <si>
    <t>RIFSEEP - CIA</t>
  </si>
  <si>
    <t>à intégrer dans l'assiette du remboursement</t>
  </si>
  <si>
    <t>A exclure de l'assiette de remboursement</t>
  </si>
  <si>
    <t>Indemnité forfaitaire représentative de sujétions et de travaux supplémentaires - IFRSTS EJE</t>
  </si>
  <si>
    <t>CNRACL</t>
  </si>
  <si>
    <t>Allocations Familiales</t>
  </si>
  <si>
    <t>Mentions du bulletin de paye</t>
  </si>
  <si>
    <t xml:space="preserve">TIB - Traitement Indiciaire Brut </t>
  </si>
  <si>
    <t>Maladie, maternité, invalidité, décès</t>
  </si>
  <si>
    <t>CNFPT - Majoration sapeurs-pompiers professionnels</t>
  </si>
  <si>
    <t>CDG - cotisation additionnelle</t>
  </si>
  <si>
    <t>Rémunération brute</t>
  </si>
  <si>
    <t>Total des retenues</t>
  </si>
  <si>
    <t>Rémunération nette</t>
  </si>
  <si>
    <t>Charges salariales</t>
  </si>
  <si>
    <t>Charges patronales</t>
  </si>
  <si>
    <t xml:space="preserve">Rémunération à rembourser </t>
  </si>
  <si>
    <t>Vieillesse déplafonnée</t>
  </si>
  <si>
    <t>Indemnité de suivi et d'orientation des élèves allouée aux professeurs et assistants d'enseignement - ISOE</t>
  </si>
  <si>
    <t>Indemnité spéciale mensuelle de fonction des agents, des chefs de service et des directeurs de police municipale</t>
  </si>
  <si>
    <t>prise en compte au mois de versement (mensuel ou semestriel ou annuel)</t>
  </si>
  <si>
    <t xml:space="preserve">Indemnité d'exercice de mission des préfectures - IEMP </t>
  </si>
  <si>
    <t>prime annuelle ou "treizième mois"</t>
  </si>
  <si>
    <t>Le chiffre est obligatoirement négatif</t>
  </si>
  <si>
    <t>PRIMES ET INDEMNITÉS</t>
  </si>
  <si>
    <t>avantage acquis au titre de l'article L.714-11 du CGFP</t>
  </si>
  <si>
    <t>Indemnités supprimées avec le passage au RIFSEEP</t>
  </si>
  <si>
    <t>obligation d'inclusion dans le RIFSEEP sous la forme d'une "IFSE Régie"</t>
  </si>
  <si>
    <t>indemnité forfaitaires pour travaux supplémentaires (IFTS) des professeurs d'enseignement artistique chargés de direction</t>
  </si>
  <si>
    <t>Prime d'équipement informatique des enseignants</t>
  </si>
  <si>
    <t>Prime d'attractivité de début de carrière</t>
  </si>
  <si>
    <t>Indemnité spécifique des enseignants statgiaires</t>
  </si>
  <si>
    <t>Indemnité supprimée avec le passage au RIFSEEP</t>
  </si>
  <si>
    <t>Forfait mobilités durables</t>
  </si>
  <si>
    <t>Indemnités liées à des déplacements professionnels</t>
  </si>
  <si>
    <t>Prime "Grand âge"</t>
  </si>
  <si>
    <t>uniquement si l'agent ne bénéficie pas du RIFSEEP (police municipale + sapeurs-pompiers)</t>
  </si>
  <si>
    <t>uniquement si l'agent ne bénéficie pas du RIFSEEP (sapeurs-pompiers)</t>
  </si>
  <si>
    <t>CNFPT Majoration de cotisation affectée au financement des frais de formation des apprentis</t>
  </si>
  <si>
    <t>CNFPT -  cotisation obligatoire collectivités territoriales + leurs établissements publics + les MDPH</t>
  </si>
  <si>
    <t>CNFPT - Cotisation obligatoire contrats PEC</t>
  </si>
  <si>
    <t>CTI - Complément de traitement indiciaire</t>
  </si>
  <si>
    <t>CNFPT - Cotisation obligatoire OPH</t>
  </si>
  <si>
    <t>Jours de CET indemnisés</t>
  </si>
  <si>
    <t>IFSE et/ou primes réglementaires</t>
  </si>
  <si>
    <t>Uniquement celles non prises en compte pour le calcul du remboursement CDG</t>
  </si>
  <si>
    <t>Assiette de remboursement</t>
  </si>
  <si>
    <t>Variable selon les collectivités</t>
  </si>
  <si>
    <t>FNAL &lt; 50 agents</t>
  </si>
  <si>
    <t>FNAL ≥ 50 agents</t>
  </si>
  <si>
    <t>Soit taux à 0,1% soit 0,5% en fonction des effectifs de la collectivité</t>
  </si>
  <si>
    <t>AGENT AFFILIE A LA CNRACL</t>
  </si>
  <si>
    <t>Valeur point d'indice</t>
  </si>
  <si>
    <t>CDG cotisation obligatoire</t>
  </si>
  <si>
    <t>CDG - cotisation additionnelle médecine</t>
  </si>
  <si>
    <t>Non prise en compte pour calcul du remboursement CDG</t>
  </si>
  <si>
    <t>Temps travail agent en 100e</t>
  </si>
  <si>
    <t>Coût horaire de l'agent</t>
  </si>
  <si>
    <t>Nombre d'heures de DAS du mois</t>
  </si>
  <si>
    <t>Montant à rembourser</t>
  </si>
  <si>
    <t>AGENT AFFILIE A L'IRCANTEC</t>
  </si>
  <si>
    <t>IRCANTEC Tranche A</t>
  </si>
  <si>
    <t>IRCANTEC Tranche B</t>
  </si>
  <si>
    <t>Maladie - maternité</t>
  </si>
  <si>
    <t>Vieillesse</t>
  </si>
  <si>
    <t>Accidents - invalidité</t>
  </si>
  <si>
    <t>Assurance chômage</t>
  </si>
  <si>
    <t>Délibération n°2023-106 du 11 octobre 2023</t>
  </si>
  <si>
    <t>Délibération n°2023-105 du 11 octobre 2023</t>
  </si>
  <si>
    <t>Si décharge d'un agent contractuel uniquement et que la CT a conventionné avec France Travail</t>
  </si>
  <si>
    <t>Doit tenir compte des régualrisations opérées et éventuels retenues (ex : jour de carence, service non fait etc…)</t>
  </si>
  <si>
    <t xml:space="preserve">Uniquement celles prise en compte pour le calcul du remboursement CDG
Doit tenir compte des régualrisations opérées et éventuels retenues (ex : jour de carence, service non fait etc…)
</t>
  </si>
  <si>
    <t>* Les cellules grisées et orangées sont à compléter.</t>
  </si>
  <si>
    <t>Uniquement celles prise en compte pour le calcul du remboursement CDG,
Doit tenir compte des régualrisations opérées et éventuels retenues (ex : jour de carence, service non fait etc…)</t>
  </si>
  <si>
    <t>Autres primes (liste non exhaustive se reporter à l'annexe "primes et indemnités" : Indemnité de CET, heures supplémentaire, astreinte etc…)</t>
  </si>
  <si>
    <t>Délibération n°2023-104 du 11 octobre 2023</t>
  </si>
  <si>
    <t>En violet les taux à ajuster en fonction de la structure</t>
  </si>
  <si>
    <r>
      <t xml:space="preserve">CNFPT - Cotisation obligatoire </t>
    </r>
    <r>
      <rPr>
        <u/>
        <sz val="10"/>
        <color theme="1"/>
        <rFont val="Ebrima"/>
      </rPr>
      <t>contrats</t>
    </r>
    <r>
      <rPr>
        <sz val="10"/>
        <color theme="1"/>
        <rFont val="Ebrima"/>
      </rPr>
      <t xml:space="preserve"> PEC</t>
    </r>
  </si>
  <si>
    <r>
      <t xml:space="preserve">CNFPT - Cotisation obligatoire </t>
    </r>
    <r>
      <rPr>
        <u/>
        <sz val="10"/>
        <color theme="1"/>
        <rFont val="Ebrima"/>
      </rPr>
      <t>OPH</t>
    </r>
  </si>
  <si>
    <t>Participation employeur santé et prévoyance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</si>
</sst>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name val="Ebrim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Ebrima"/>
    </font>
    <font>
      <b/>
      <sz val="10"/>
      <color theme="1"/>
      <name val="Ebrima"/>
    </font>
    <font>
      <sz val="10"/>
      <color rgb="FFFF0000"/>
      <name val="Ebrima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7030A0"/>
      <name val="Ebrima"/>
    </font>
    <font>
      <sz val="9"/>
      <color rgb="FFFF000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theme="1"/>
      <name val="Ebrima"/>
    </font>
    <font>
      <sz val="9"/>
      <color theme="1"/>
      <name val="Ebrima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double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justify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0" fontId="1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/>
    <xf numFmtId="4" fontId="6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10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4" fontId="11" fillId="7" borderId="20" xfId="0" applyNumberFormat="1" applyFont="1" applyFill="1" applyBorder="1"/>
    <xf numFmtId="164" fontId="11" fillId="7" borderId="19" xfId="0" applyNumberFormat="1" applyFont="1" applyFill="1" applyBorder="1"/>
    <xf numFmtId="4" fontId="11" fillId="8" borderId="20" xfId="0" applyNumberFormat="1" applyFont="1" applyFill="1" applyBorder="1"/>
    <xf numFmtId="0" fontId="1" fillId="6" borderId="1" xfId="0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0" fontId="12" fillId="5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justify"/>
    </xf>
    <xf numFmtId="0" fontId="14" fillId="0" borderId="0" xfId="0" applyFont="1" applyAlignment="1">
      <alignment vertical="justify"/>
    </xf>
    <xf numFmtId="0" fontId="15" fillId="0" borderId="0" xfId="0" applyFont="1"/>
    <xf numFmtId="0" fontId="17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3" xfId="1" applyFont="1" applyBorder="1" applyAlignment="1">
      <alignment horizontal="center" vertical="center" wrapText="1"/>
    </xf>
    <xf numFmtId="0" fontId="7" fillId="2" borderId="5" xfId="1" applyFont="1" applyBorder="1" applyAlignment="1">
      <alignment horizontal="center" vertical="center" wrapText="1"/>
    </xf>
    <xf numFmtId="0" fontId="9" fillId="3" borderId="0" xfId="2" applyFont="1" applyAlignment="1">
      <alignment horizontal="center" vertical="justify" wrapText="1"/>
    </xf>
    <xf numFmtId="0" fontId="7" fillId="2" borderId="1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4" borderId="16" xfId="3" applyFont="1" applyBorder="1" applyAlignment="1">
      <alignment horizontal="center"/>
    </xf>
    <xf numFmtId="0" fontId="10" fillId="4" borderId="17" xfId="3" applyFont="1" applyBorder="1" applyAlignment="1">
      <alignment horizontal="center"/>
    </xf>
    <xf numFmtId="0" fontId="10" fillId="4" borderId="18" xfId="3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">
    <cellStyle name="20 % - Accent6" xfId="1" builtinId="50"/>
    <cellStyle name="40 % - Accent6" xfId="2" builtinId="51"/>
    <cellStyle name="Accent3" xfId="3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4" workbookViewId="0">
      <selection activeCell="F39" sqref="F39"/>
    </sheetView>
  </sheetViews>
  <sheetFormatPr baseColWidth="10" defaultRowHeight="15" x14ac:dyDescent="0.25"/>
  <cols>
    <col min="1" max="1" width="34.28515625" style="1" customWidth="1"/>
    <col min="4" max="4" width="16.7109375" bestFit="1" customWidth="1"/>
    <col min="7" max="7" width="33.28515625" customWidth="1"/>
  </cols>
  <sheetData>
    <row r="1" spans="1:10" ht="18.75" x14ac:dyDescent="0.25">
      <c r="A1" s="44" t="s">
        <v>140</v>
      </c>
      <c r="B1" s="44"/>
      <c r="C1" s="44"/>
      <c r="D1" s="44"/>
      <c r="E1" s="44"/>
      <c r="F1" s="44"/>
      <c r="G1" s="44"/>
    </row>
    <row r="2" spans="1:10" ht="15" customHeight="1" x14ac:dyDescent="0.25">
      <c r="A2" s="42" t="s">
        <v>95</v>
      </c>
      <c r="B2" s="42" t="s">
        <v>0</v>
      </c>
      <c r="C2" s="46" t="s">
        <v>103</v>
      </c>
      <c r="D2" s="47"/>
      <c r="E2" s="45" t="s">
        <v>104</v>
      </c>
      <c r="F2" s="45"/>
      <c r="G2" s="42" t="s">
        <v>76</v>
      </c>
    </row>
    <row r="3" spans="1:10" x14ac:dyDescent="0.25">
      <c r="A3" s="43"/>
      <c r="B3" s="43"/>
      <c r="C3" s="6" t="s">
        <v>1</v>
      </c>
      <c r="D3" s="6" t="s">
        <v>2</v>
      </c>
      <c r="E3" s="6" t="s">
        <v>3</v>
      </c>
      <c r="F3" s="6" t="s">
        <v>2</v>
      </c>
      <c r="G3" s="43"/>
    </row>
    <row r="4" spans="1:10" ht="45.75" customHeight="1" x14ac:dyDescent="0.25">
      <c r="A4" s="5" t="s">
        <v>96</v>
      </c>
      <c r="B4" s="21"/>
      <c r="C4" s="21"/>
      <c r="D4" s="18"/>
      <c r="E4" s="7"/>
      <c r="F4" s="7"/>
      <c r="G4" s="5" t="s">
        <v>159</v>
      </c>
    </row>
    <row r="5" spans="1:10" x14ac:dyDescent="0.25">
      <c r="A5" s="5" t="s">
        <v>14</v>
      </c>
      <c r="B5" s="18"/>
      <c r="C5" s="30"/>
      <c r="D5" s="18"/>
      <c r="E5" s="7"/>
      <c r="F5" s="7"/>
      <c r="G5" s="5"/>
      <c r="I5" s="24"/>
      <c r="J5" s="24"/>
    </row>
    <row r="6" spans="1:10" ht="42.75" x14ac:dyDescent="0.25">
      <c r="A6" s="5" t="s">
        <v>15</v>
      </c>
      <c r="B6" s="21"/>
      <c r="C6" s="18"/>
      <c r="D6" s="18"/>
      <c r="E6" s="7"/>
      <c r="F6" s="7"/>
      <c r="G6" s="5" t="s">
        <v>159</v>
      </c>
    </row>
    <row r="7" spans="1:10" ht="28.5" x14ac:dyDescent="0.25">
      <c r="A7" s="5" t="s">
        <v>130</v>
      </c>
      <c r="B7" s="18"/>
      <c r="C7" s="30"/>
      <c r="D7" s="18"/>
      <c r="E7" s="7"/>
      <c r="F7" s="7"/>
      <c r="G7" s="5"/>
      <c r="H7" s="37"/>
    </row>
    <row r="8" spans="1:10" x14ac:dyDescent="0.25">
      <c r="A8" s="38" t="s">
        <v>7</v>
      </c>
      <c r="B8" s="7"/>
      <c r="C8" s="5"/>
      <c r="D8" s="18"/>
      <c r="E8" s="7"/>
      <c r="F8" s="7"/>
      <c r="G8" s="5"/>
    </row>
    <row r="9" spans="1:10" x14ac:dyDescent="0.25">
      <c r="A9" s="5" t="s">
        <v>16</v>
      </c>
      <c r="B9" s="7"/>
      <c r="C9" s="5"/>
      <c r="D9" s="18"/>
      <c r="E9" s="7"/>
      <c r="F9" s="7"/>
      <c r="G9" s="5"/>
    </row>
    <row r="10" spans="1:10" ht="84.75" customHeight="1" x14ac:dyDescent="0.25">
      <c r="A10" s="5" t="s">
        <v>133</v>
      </c>
      <c r="B10" s="18"/>
      <c r="C10" s="30"/>
      <c r="D10" s="18"/>
      <c r="E10" s="7"/>
      <c r="F10" s="7"/>
      <c r="G10" s="36" t="s">
        <v>160</v>
      </c>
    </row>
    <row r="11" spans="1:10" x14ac:dyDescent="0.25">
      <c r="A11" s="5" t="s">
        <v>6</v>
      </c>
      <c r="B11" s="18"/>
      <c r="C11" s="30"/>
      <c r="D11" s="18"/>
      <c r="E11" s="7"/>
      <c r="F11" s="7"/>
      <c r="G11" s="5" t="s">
        <v>112</v>
      </c>
    </row>
    <row r="12" spans="1:10" x14ac:dyDescent="0.25">
      <c r="A12" s="8" t="s">
        <v>17</v>
      </c>
      <c r="B12" s="19"/>
      <c r="C12" s="31"/>
      <c r="D12" s="19"/>
      <c r="E12" s="7"/>
      <c r="F12" s="7"/>
      <c r="G12" s="5"/>
    </row>
    <row r="13" spans="1:10" x14ac:dyDescent="0.25">
      <c r="A13" s="8" t="s">
        <v>13</v>
      </c>
      <c r="B13" s="19"/>
      <c r="C13" s="31"/>
      <c r="D13" s="19"/>
      <c r="E13" s="7"/>
      <c r="F13" s="7"/>
      <c r="G13" s="5"/>
    </row>
    <row r="14" spans="1:10" ht="63" customHeight="1" x14ac:dyDescent="0.25">
      <c r="A14" s="28" t="s">
        <v>163</v>
      </c>
      <c r="B14" s="9"/>
      <c r="C14" s="8"/>
      <c r="D14" s="22"/>
      <c r="E14" s="7"/>
      <c r="F14" s="7"/>
      <c r="G14" s="23" t="s">
        <v>134</v>
      </c>
    </row>
    <row r="15" spans="1:10" x14ac:dyDescent="0.25">
      <c r="A15" s="10" t="s">
        <v>100</v>
      </c>
      <c r="B15" s="7"/>
      <c r="C15" s="5"/>
      <c r="D15" s="11">
        <f>SUM(D4:D14)</f>
        <v>0</v>
      </c>
      <c r="E15" s="7"/>
      <c r="F15" s="7"/>
      <c r="G15" s="5"/>
    </row>
    <row r="16" spans="1:10" x14ac:dyDescent="0.25">
      <c r="A16" s="10" t="s">
        <v>135</v>
      </c>
      <c r="B16" s="7"/>
      <c r="C16" s="5"/>
      <c r="D16" s="11">
        <f>D15-D14</f>
        <v>0</v>
      </c>
      <c r="E16" s="7"/>
      <c r="F16" s="7"/>
      <c r="G16" s="5"/>
    </row>
    <row r="17" spans="1:10" x14ac:dyDescent="0.25">
      <c r="A17" s="5" t="s">
        <v>97</v>
      </c>
      <c r="B17" s="7">
        <f>$D$4+$D$6</f>
        <v>0</v>
      </c>
      <c r="C17" s="12"/>
      <c r="D17" s="7"/>
      <c r="E17" s="12">
        <v>9.8799999999999999E-2</v>
      </c>
      <c r="F17" s="7">
        <f>+B17*E17</f>
        <v>0</v>
      </c>
      <c r="G17" s="5"/>
    </row>
    <row r="18" spans="1:10" x14ac:dyDescent="0.25">
      <c r="A18" s="5" t="s">
        <v>94</v>
      </c>
      <c r="B18" s="7">
        <f>$D$4+$D$6</f>
        <v>0</v>
      </c>
      <c r="C18" s="12"/>
      <c r="D18" s="7"/>
      <c r="E18" s="12">
        <v>5.2499999999999998E-2</v>
      </c>
      <c r="F18" s="7">
        <f>+B18*E18</f>
        <v>0</v>
      </c>
      <c r="G18" s="5"/>
    </row>
    <row r="19" spans="1:10" ht="28.5" x14ac:dyDescent="0.25">
      <c r="A19" s="5" t="s">
        <v>137</v>
      </c>
      <c r="B19" s="7">
        <f>$D$4+$D$6</f>
        <v>0</v>
      </c>
      <c r="C19" s="12"/>
      <c r="D19" s="7"/>
      <c r="E19" s="32">
        <v>1E-3</v>
      </c>
      <c r="F19" s="18">
        <f>+B19*E19</f>
        <v>0</v>
      </c>
      <c r="G19" s="5" t="s">
        <v>139</v>
      </c>
      <c r="H19" s="37"/>
      <c r="I19" s="35"/>
      <c r="J19" s="35"/>
    </row>
    <row r="20" spans="1:10" ht="28.5" x14ac:dyDescent="0.25">
      <c r="A20" s="5" t="s">
        <v>138</v>
      </c>
      <c r="B20" s="7">
        <f>$D$4+$D$6</f>
        <v>0</v>
      </c>
      <c r="C20" s="12"/>
      <c r="D20" s="7"/>
      <c r="E20" s="32">
        <v>5.0000000000000001E-3</v>
      </c>
      <c r="F20" s="18">
        <f>+B20*E20</f>
        <v>0</v>
      </c>
      <c r="G20" s="5" t="s">
        <v>139</v>
      </c>
    </row>
    <row r="21" spans="1:10" x14ac:dyDescent="0.25">
      <c r="A21" s="5" t="s">
        <v>12</v>
      </c>
      <c r="B21" s="7">
        <f>$D$4+$D$6</f>
        <v>0</v>
      </c>
      <c r="C21" s="12"/>
      <c r="D21" s="7"/>
      <c r="E21" s="32">
        <v>0</v>
      </c>
      <c r="F21" s="18">
        <f>+B21*E21</f>
        <v>0</v>
      </c>
      <c r="G21" s="5" t="s">
        <v>136</v>
      </c>
      <c r="H21" s="35"/>
    </row>
    <row r="22" spans="1:10" x14ac:dyDescent="0.25">
      <c r="A22" s="5" t="s">
        <v>10</v>
      </c>
      <c r="B22" s="7">
        <f>+D$15*98.25%</f>
        <v>0</v>
      </c>
      <c r="C22" s="12">
        <v>6.8000000000000005E-2</v>
      </c>
      <c r="D22" s="7">
        <f>+B22*C22</f>
        <v>0</v>
      </c>
      <c r="E22" s="12"/>
      <c r="F22" s="13"/>
      <c r="G22" s="5"/>
    </row>
    <row r="23" spans="1:10" x14ac:dyDescent="0.25">
      <c r="A23" s="5" t="s">
        <v>4</v>
      </c>
      <c r="B23" s="7">
        <f>+D$15*98.25%</f>
        <v>0</v>
      </c>
      <c r="C23" s="12">
        <v>2.4E-2</v>
      </c>
      <c r="D23" s="7">
        <f>+B23*C23</f>
        <v>0</v>
      </c>
      <c r="E23" s="12"/>
      <c r="F23" s="7"/>
      <c r="G23" s="5"/>
    </row>
    <row r="24" spans="1:10" x14ac:dyDescent="0.25">
      <c r="A24" s="5" t="s">
        <v>5</v>
      </c>
      <c r="B24" s="7">
        <f>+D$15*98.25%</f>
        <v>0</v>
      </c>
      <c r="C24" s="12">
        <v>5.0000000000000001E-3</v>
      </c>
      <c r="D24" s="7">
        <f>+B24*C24</f>
        <v>0</v>
      </c>
      <c r="E24" s="12"/>
      <c r="F24" s="7"/>
      <c r="G24" s="5"/>
    </row>
    <row r="25" spans="1:10" x14ac:dyDescent="0.25">
      <c r="A25" s="5" t="s">
        <v>11</v>
      </c>
      <c r="B25" s="7">
        <f>$D$4+$D$6</f>
        <v>0</v>
      </c>
      <c r="C25" s="12"/>
      <c r="D25" s="7"/>
      <c r="E25" s="12">
        <v>3.0000000000000001E-3</v>
      </c>
      <c r="F25" s="7">
        <f t="shared" ref="F25:F30" si="0">+B25*E25</f>
        <v>0</v>
      </c>
      <c r="G25" s="5"/>
    </row>
    <row r="26" spans="1:10" ht="42.75" x14ac:dyDescent="0.25">
      <c r="A26" s="5" t="s">
        <v>128</v>
      </c>
      <c r="B26" s="7">
        <f t="shared" ref="B26:B31" si="1">$D$4+$D$6</f>
        <v>0</v>
      </c>
      <c r="C26" s="12"/>
      <c r="D26" s="7"/>
      <c r="E26" s="32">
        <v>8.9999999999999993E-3</v>
      </c>
      <c r="F26" s="18">
        <f t="shared" si="0"/>
        <v>0</v>
      </c>
      <c r="G26" s="39" t="s">
        <v>164</v>
      </c>
    </row>
    <row r="27" spans="1:10" ht="28.5" x14ac:dyDescent="0.25">
      <c r="A27" s="5" t="s">
        <v>166</v>
      </c>
      <c r="B27" s="7">
        <f t="shared" si="1"/>
        <v>0</v>
      </c>
      <c r="C27" s="12"/>
      <c r="D27" s="7"/>
      <c r="E27" s="32">
        <v>5.0000000000000001E-3</v>
      </c>
      <c r="F27" s="18">
        <f t="shared" si="0"/>
        <v>0</v>
      </c>
      <c r="G27" s="40"/>
      <c r="H27" s="37"/>
    </row>
    <row r="28" spans="1:10" x14ac:dyDescent="0.25">
      <c r="A28" s="5" t="s">
        <v>167</v>
      </c>
      <c r="B28" s="7">
        <f t="shared" si="1"/>
        <v>0</v>
      </c>
      <c r="C28" s="12"/>
      <c r="D28" s="7"/>
      <c r="E28" s="32">
        <v>9.4999999999999998E-3</v>
      </c>
      <c r="F28" s="18">
        <f t="shared" si="0"/>
        <v>0</v>
      </c>
      <c r="G28" s="41"/>
      <c r="H28" s="35"/>
    </row>
    <row r="29" spans="1:10" ht="42.75" x14ac:dyDescent="0.25">
      <c r="A29" s="5" t="s">
        <v>127</v>
      </c>
      <c r="B29" s="7">
        <f t="shared" si="1"/>
        <v>0</v>
      </c>
      <c r="C29" s="12"/>
      <c r="D29" s="7"/>
      <c r="E29" s="32">
        <v>1E-3</v>
      </c>
      <c r="F29" s="18">
        <f t="shared" si="0"/>
        <v>0</v>
      </c>
      <c r="G29" s="5" t="s">
        <v>156</v>
      </c>
    </row>
    <row r="30" spans="1:10" ht="28.5" x14ac:dyDescent="0.25">
      <c r="A30" s="5" t="s">
        <v>98</v>
      </c>
      <c r="B30" s="7">
        <f t="shared" si="1"/>
        <v>0</v>
      </c>
      <c r="C30" s="14"/>
      <c r="D30" s="14"/>
      <c r="E30" s="32">
        <v>8.6E-3</v>
      </c>
      <c r="F30" s="18">
        <f t="shared" si="0"/>
        <v>0</v>
      </c>
      <c r="G30" s="5" t="s">
        <v>157</v>
      </c>
    </row>
    <row r="31" spans="1:10" x14ac:dyDescent="0.25">
      <c r="A31" s="5" t="s">
        <v>93</v>
      </c>
      <c r="B31" s="7">
        <f t="shared" si="1"/>
        <v>0</v>
      </c>
      <c r="C31" s="12">
        <v>0.111</v>
      </c>
      <c r="D31" s="7">
        <f>+B31*C31</f>
        <v>0</v>
      </c>
      <c r="E31" s="12">
        <v>0.3765</v>
      </c>
      <c r="F31" s="7">
        <f t="shared" ref="F31:F36" si="2">+B31*E31</f>
        <v>0</v>
      </c>
      <c r="G31" s="5"/>
    </row>
    <row r="32" spans="1:10" x14ac:dyDescent="0.25">
      <c r="A32" s="5" t="s">
        <v>8</v>
      </c>
      <c r="B32" s="7">
        <f>+D$4</f>
        <v>0</v>
      </c>
      <c r="C32" s="12"/>
      <c r="D32" s="7"/>
      <c r="E32" s="12">
        <v>4.0000000000000001E-3</v>
      </c>
      <c r="F32" s="7">
        <f t="shared" si="2"/>
        <v>0</v>
      </c>
      <c r="G32" s="5"/>
    </row>
    <row r="33" spans="1:8" x14ac:dyDescent="0.25">
      <c r="A33" s="5" t="s">
        <v>9</v>
      </c>
      <c r="B33" s="18">
        <f>IF(SUM(D8:D10,D12,D14)&gt;D4*20%,D4*20%,(SUM(D8:D10,D12,D14)))</f>
        <v>0</v>
      </c>
      <c r="C33" s="12">
        <v>0.05</v>
      </c>
      <c r="D33" s="7">
        <f>+B33*C33</f>
        <v>0</v>
      </c>
      <c r="E33" s="12">
        <v>0.05</v>
      </c>
      <c r="F33" s="7">
        <f t="shared" si="2"/>
        <v>0</v>
      </c>
      <c r="G33" s="5"/>
      <c r="H33" s="35"/>
    </row>
    <row r="34" spans="1:8" x14ac:dyDescent="0.25">
      <c r="A34" s="5" t="s">
        <v>142</v>
      </c>
      <c r="B34" s="7">
        <f>$D$4+$D$6</f>
        <v>0</v>
      </c>
      <c r="C34" s="12"/>
      <c r="D34" s="7"/>
      <c r="E34" s="12">
        <v>8.0000000000000002E-3</v>
      </c>
      <c r="F34" s="7">
        <f t="shared" si="2"/>
        <v>0</v>
      </c>
      <c r="G34" s="5"/>
    </row>
    <row r="35" spans="1:8" x14ac:dyDescent="0.25">
      <c r="A35" s="8" t="s">
        <v>99</v>
      </c>
      <c r="B35" s="7">
        <f>$D$4+$D$6</f>
        <v>0</v>
      </c>
      <c r="C35" s="15"/>
      <c r="D35" s="9"/>
      <c r="E35" s="15">
        <v>3.0000000000000001E-3</v>
      </c>
      <c r="F35" s="9">
        <f t="shared" si="2"/>
        <v>0</v>
      </c>
      <c r="G35" s="5"/>
    </row>
    <row r="36" spans="1:8" ht="28.5" x14ac:dyDescent="0.25">
      <c r="A36" s="23" t="s">
        <v>143</v>
      </c>
      <c r="B36" s="7">
        <f>$D$4+$D$6</f>
        <v>0</v>
      </c>
      <c r="C36" s="15"/>
      <c r="D36" s="9"/>
      <c r="E36" s="29">
        <v>4.3E-3</v>
      </c>
      <c r="F36" s="9">
        <f t="shared" si="2"/>
        <v>0</v>
      </c>
      <c r="G36" s="23" t="s">
        <v>144</v>
      </c>
    </row>
    <row r="37" spans="1:8" x14ac:dyDescent="0.25">
      <c r="A37" s="16" t="s">
        <v>101</v>
      </c>
      <c r="B37" s="7"/>
      <c r="C37" s="12"/>
      <c r="D37" s="11">
        <f>SUM(D17:D36)</f>
        <v>0</v>
      </c>
      <c r="E37" s="7"/>
      <c r="F37" s="11">
        <f>SUM(F17:F36)</f>
        <v>0</v>
      </c>
      <c r="G37" s="5"/>
    </row>
    <row r="38" spans="1:8" x14ac:dyDescent="0.25">
      <c r="A38" s="10" t="s">
        <v>135</v>
      </c>
      <c r="B38" s="7"/>
      <c r="C38" s="12"/>
      <c r="D38" s="11"/>
      <c r="E38" s="7"/>
      <c r="F38" s="11">
        <f>F37-F36</f>
        <v>0</v>
      </c>
      <c r="G38" s="5"/>
    </row>
    <row r="39" spans="1:8" x14ac:dyDescent="0.25">
      <c r="A39" s="10" t="s">
        <v>102</v>
      </c>
      <c r="B39" s="7"/>
      <c r="C39" s="12"/>
      <c r="D39" s="11">
        <f>D15-D37</f>
        <v>0</v>
      </c>
      <c r="E39" s="7"/>
      <c r="F39" s="11"/>
      <c r="G39" s="5"/>
    </row>
    <row r="40" spans="1:8" x14ac:dyDescent="0.25">
      <c r="A40" s="10" t="s">
        <v>105</v>
      </c>
      <c r="B40" s="7"/>
      <c r="C40" s="12"/>
      <c r="D40" s="11">
        <f>D16+F38</f>
        <v>0</v>
      </c>
      <c r="E40" s="7"/>
      <c r="F40" s="11"/>
      <c r="G40" s="5"/>
    </row>
    <row r="42" spans="1:8" x14ac:dyDescent="0.25">
      <c r="A42" s="25" t="s">
        <v>141</v>
      </c>
      <c r="B42" s="25">
        <v>59.073399999999999</v>
      </c>
      <c r="C42" s="26">
        <f>B42/12</f>
        <v>4.9227833333333333</v>
      </c>
    </row>
    <row r="44" spans="1:8" x14ac:dyDescent="0.25">
      <c r="A44" s="25" t="s">
        <v>145</v>
      </c>
      <c r="B44" s="27">
        <v>151.66999999999999</v>
      </c>
    </row>
    <row r="45" spans="1:8" x14ac:dyDescent="0.25">
      <c r="A45" s="25" t="s">
        <v>146</v>
      </c>
      <c r="B45" s="25">
        <f>D40/B44</f>
        <v>0</v>
      </c>
    </row>
    <row r="46" spans="1:8" x14ac:dyDescent="0.25">
      <c r="A46" s="25" t="s">
        <v>147</v>
      </c>
      <c r="B46" s="27">
        <v>0</v>
      </c>
    </row>
    <row r="47" spans="1:8" x14ac:dyDescent="0.25">
      <c r="A47" s="25" t="s">
        <v>148</v>
      </c>
      <c r="B47" s="25">
        <f>B45*B46</f>
        <v>0</v>
      </c>
    </row>
    <row r="49" spans="1:1" ht="24" x14ac:dyDescent="0.25">
      <c r="A49" s="33" t="s">
        <v>161</v>
      </c>
    </row>
    <row r="50" spans="1:1" ht="24" x14ac:dyDescent="0.25">
      <c r="A50" s="34" t="s">
        <v>165</v>
      </c>
    </row>
    <row r="51" spans="1:1" x14ac:dyDescent="0.25">
      <c r="A51" s="27"/>
    </row>
  </sheetData>
  <mergeCells count="7">
    <mergeCell ref="G26:G28"/>
    <mergeCell ref="B2:B3"/>
    <mergeCell ref="A1:G1"/>
    <mergeCell ref="A2:A3"/>
    <mergeCell ref="E2:F2"/>
    <mergeCell ref="C2:D2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topLeftCell="A3" workbookViewId="0">
      <selection activeCell="C36" sqref="C36"/>
    </sheetView>
  </sheetViews>
  <sheetFormatPr baseColWidth="10" defaultRowHeight="15" x14ac:dyDescent="0.25"/>
  <cols>
    <col min="1" max="1" width="34.28515625" style="1" customWidth="1"/>
    <col min="4" max="4" width="16.7109375" bestFit="1" customWidth="1"/>
    <col min="7" max="7" width="33.28515625" customWidth="1"/>
  </cols>
  <sheetData>
    <row r="1" spans="1:7" ht="18.75" x14ac:dyDescent="0.25">
      <c r="A1" s="44" t="s">
        <v>149</v>
      </c>
      <c r="B1" s="44"/>
      <c r="C1" s="44"/>
      <c r="D1" s="44"/>
      <c r="E1" s="44"/>
      <c r="F1" s="44"/>
      <c r="G1" s="44"/>
    </row>
    <row r="2" spans="1:7" ht="15" customHeight="1" x14ac:dyDescent="0.25">
      <c r="A2" s="42" t="s">
        <v>95</v>
      </c>
      <c r="B2" s="42" t="s">
        <v>0</v>
      </c>
      <c r="C2" s="46" t="s">
        <v>103</v>
      </c>
      <c r="D2" s="47"/>
      <c r="E2" s="45" t="s">
        <v>104</v>
      </c>
      <c r="F2" s="45"/>
      <c r="G2" s="42" t="s">
        <v>76</v>
      </c>
    </row>
    <row r="3" spans="1:7" x14ac:dyDescent="0.25">
      <c r="A3" s="43"/>
      <c r="B3" s="43"/>
      <c r="C3" s="6" t="s">
        <v>1</v>
      </c>
      <c r="D3" s="6" t="s">
        <v>2</v>
      </c>
      <c r="E3" s="6" t="s">
        <v>3</v>
      </c>
      <c r="F3" s="6" t="s">
        <v>2</v>
      </c>
      <c r="G3" s="43"/>
    </row>
    <row r="4" spans="1:7" ht="42.75" customHeight="1" x14ac:dyDescent="0.25">
      <c r="A4" s="5" t="s">
        <v>96</v>
      </c>
      <c r="B4" s="21"/>
      <c r="C4" s="20"/>
      <c r="D4" s="18"/>
      <c r="E4" s="7"/>
      <c r="F4" s="7"/>
      <c r="G4" s="5" t="s">
        <v>159</v>
      </c>
    </row>
    <row r="5" spans="1:7" x14ac:dyDescent="0.25">
      <c r="A5" s="5" t="s">
        <v>14</v>
      </c>
      <c r="B5" s="7"/>
      <c r="C5" s="5"/>
      <c r="D5" s="18"/>
      <c r="E5" s="7"/>
      <c r="F5" s="7"/>
      <c r="G5" s="5"/>
    </row>
    <row r="6" spans="1:7" ht="42.75" x14ac:dyDescent="0.25">
      <c r="A6" s="5" t="s">
        <v>15</v>
      </c>
      <c r="B6" s="21"/>
      <c r="C6" s="30"/>
      <c r="D6" s="18"/>
      <c r="E6" s="7"/>
      <c r="F6" s="7"/>
      <c r="G6" s="5" t="s">
        <v>159</v>
      </c>
    </row>
    <row r="7" spans="1:7" ht="28.5" x14ac:dyDescent="0.25">
      <c r="A7" s="5" t="s">
        <v>130</v>
      </c>
      <c r="B7" s="7"/>
      <c r="C7" s="5"/>
      <c r="D7" s="18"/>
      <c r="E7" s="7"/>
      <c r="F7" s="7"/>
      <c r="G7" s="5"/>
    </row>
    <row r="8" spans="1:7" x14ac:dyDescent="0.25">
      <c r="A8" s="38" t="s">
        <v>7</v>
      </c>
      <c r="B8" s="7"/>
      <c r="C8" s="5"/>
      <c r="D8" s="18"/>
      <c r="E8" s="7"/>
      <c r="F8" s="7"/>
      <c r="G8" s="5"/>
    </row>
    <row r="9" spans="1:7" x14ac:dyDescent="0.25">
      <c r="A9" s="38" t="s">
        <v>16</v>
      </c>
      <c r="B9" s="7"/>
      <c r="C9" s="5"/>
      <c r="D9" s="18"/>
      <c r="E9" s="7"/>
      <c r="F9" s="7"/>
      <c r="G9" s="5"/>
    </row>
    <row r="10" spans="1:7" ht="85.5" x14ac:dyDescent="0.25">
      <c r="A10" s="5" t="s">
        <v>133</v>
      </c>
      <c r="B10" s="18"/>
      <c r="C10" s="30"/>
      <c r="D10" s="18"/>
      <c r="E10" s="7"/>
      <c r="F10" s="7"/>
      <c r="G10" s="5" t="s">
        <v>162</v>
      </c>
    </row>
    <row r="11" spans="1:7" x14ac:dyDescent="0.25">
      <c r="A11" s="5" t="s">
        <v>6</v>
      </c>
      <c r="B11" s="18"/>
      <c r="C11" s="30"/>
      <c r="D11" s="18"/>
      <c r="E11" s="7"/>
      <c r="F11" s="7"/>
      <c r="G11" s="5" t="s">
        <v>112</v>
      </c>
    </row>
    <row r="12" spans="1:7" x14ac:dyDescent="0.25">
      <c r="A12" s="8" t="s">
        <v>17</v>
      </c>
      <c r="B12" s="19"/>
      <c r="C12" s="31"/>
      <c r="D12" s="19"/>
      <c r="E12" s="7"/>
      <c r="F12" s="7"/>
      <c r="G12" s="5"/>
    </row>
    <row r="13" spans="1:7" x14ac:dyDescent="0.25">
      <c r="A13" s="8" t="s">
        <v>13</v>
      </c>
      <c r="B13" s="19"/>
      <c r="C13" s="31"/>
      <c r="D13" s="19"/>
      <c r="E13" s="7"/>
      <c r="F13" s="7"/>
      <c r="G13" s="5"/>
    </row>
    <row r="14" spans="1:7" ht="57" x14ac:dyDescent="0.25">
      <c r="A14" s="28" t="s">
        <v>163</v>
      </c>
      <c r="B14" s="9"/>
      <c r="C14" s="8"/>
      <c r="D14" s="22"/>
      <c r="E14" s="7"/>
      <c r="F14" s="7"/>
      <c r="G14" s="23" t="s">
        <v>134</v>
      </c>
    </row>
    <row r="15" spans="1:7" x14ac:dyDescent="0.25">
      <c r="A15" s="10" t="s">
        <v>100</v>
      </c>
      <c r="B15" s="7"/>
      <c r="C15" s="5"/>
      <c r="D15" s="11">
        <f>SUM(D4:D14)</f>
        <v>0</v>
      </c>
      <c r="E15" s="7"/>
      <c r="F15" s="7"/>
      <c r="G15" s="5"/>
    </row>
    <row r="16" spans="1:7" x14ac:dyDescent="0.25">
      <c r="A16" s="10" t="s">
        <v>135</v>
      </c>
      <c r="B16" s="7"/>
      <c r="C16" s="5"/>
      <c r="D16" s="11">
        <f>D15-D8</f>
        <v>0</v>
      </c>
      <c r="E16" s="7"/>
      <c r="F16" s="7"/>
      <c r="G16" s="5"/>
    </row>
    <row r="17" spans="1:7" x14ac:dyDescent="0.25">
      <c r="A17" s="5" t="s">
        <v>152</v>
      </c>
      <c r="B17" s="7">
        <f>D16</f>
        <v>0</v>
      </c>
      <c r="C17" s="12"/>
      <c r="D17" s="7"/>
      <c r="E17" s="12">
        <v>0.13</v>
      </c>
      <c r="F17" s="7">
        <f>E17*B17</f>
        <v>0</v>
      </c>
      <c r="G17" s="5"/>
    </row>
    <row r="18" spans="1:7" x14ac:dyDescent="0.25">
      <c r="A18" s="5" t="s">
        <v>153</v>
      </c>
      <c r="B18" s="7">
        <f>D16</f>
        <v>0</v>
      </c>
      <c r="C18" s="12"/>
      <c r="D18" s="7"/>
      <c r="E18" s="12">
        <v>8.5500000000000007E-2</v>
      </c>
      <c r="F18" s="7">
        <f>E18*B18</f>
        <v>0</v>
      </c>
      <c r="G18" s="5"/>
    </row>
    <row r="19" spans="1:7" x14ac:dyDescent="0.25">
      <c r="A19" s="5" t="s">
        <v>106</v>
      </c>
      <c r="B19" s="7">
        <f>D16</f>
        <v>0</v>
      </c>
      <c r="C19" s="12"/>
      <c r="D19" s="7"/>
      <c r="E19" s="12">
        <v>2.1100000000000001E-2</v>
      </c>
      <c r="F19" s="7">
        <f>E19*B19</f>
        <v>0</v>
      </c>
      <c r="G19" s="5"/>
    </row>
    <row r="20" spans="1:7" x14ac:dyDescent="0.25">
      <c r="A20" s="5" t="s">
        <v>94</v>
      </c>
      <c r="B20" s="7">
        <f>$D$16</f>
        <v>0</v>
      </c>
      <c r="C20" s="12"/>
      <c r="D20" s="7"/>
      <c r="E20" s="12">
        <v>5.2499999999999998E-2</v>
      </c>
      <c r="F20" s="7">
        <f>$B$20*E20</f>
        <v>0</v>
      </c>
      <c r="G20" s="5"/>
    </row>
    <row r="21" spans="1:7" ht="28.5" x14ac:dyDescent="0.25">
      <c r="A21" s="5" t="s">
        <v>137</v>
      </c>
      <c r="B21" s="7">
        <f>$D$16</f>
        <v>0</v>
      </c>
      <c r="C21" s="12"/>
      <c r="D21" s="7"/>
      <c r="E21" s="32">
        <v>1E-3</v>
      </c>
      <c r="F21" s="18">
        <f>$B$20*E21</f>
        <v>0</v>
      </c>
      <c r="G21" s="5" t="s">
        <v>139</v>
      </c>
    </row>
    <row r="22" spans="1:7" ht="28.5" x14ac:dyDescent="0.25">
      <c r="A22" s="5" t="s">
        <v>138</v>
      </c>
      <c r="B22" s="7">
        <f>$D$16</f>
        <v>0</v>
      </c>
      <c r="C22" s="12"/>
      <c r="D22" s="7"/>
      <c r="E22" s="32">
        <v>5.0000000000000001E-3</v>
      </c>
      <c r="F22" s="18">
        <f>$B$20*E22</f>
        <v>0</v>
      </c>
      <c r="G22" s="5" t="s">
        <v>139</v>
      </c>
    </row>
    <row r="23" spans="1:7" x14ac:dyDescent="0.25">
      <c r="A23" s="5" t="s">
        <v>12</v>
      </c>
      <c r="B23" s="7">
        <f>$D$16</f>
        <v>0</v>
      </c>
      <c r="C23" s="12"/>
      <c r="D23" s="7"/>
      <c r="E23" s="32">
        <v>0</v>
      </c>
      <c r="F23" s="18">
        <f>$B$20*E23</f>
        <v>0</v>
      </c>
      <c r="G23" s="5" t="s">
        <v>136</v>
      </c>
    </row>
    <row r="24" spans="1:7" x14ac:dyDescent="0.25">
      <c r="A24" s="5" t="s">
        <v>154</v>
      </c>
      <c r="B24" s="7">
        <f>$D$16</f>
        <v>0</v>
      </c>
      <c r="C24" s="12"/>
      <c r="D24" s="7"/>
      <c r="E24" s="32">
        <v>0</v>
      </c>
      <c r="F24" s="18">
        <f>$B$20*E24</f>
        <v>0</v>
      </c>
      <c r="G24" s="5" t="s">
        <v>136</v>
      </c>
    </row>
    <row r="25" spans="1:7" x14ac:dyDescent="0.25">
      <c r="A25" s="5" t="s">
        <v>10</v>
      </c>
      <c r="B25" s="7">
        <f>+D$15*98.25%</f>
        <v>0</v>
      </c>
      <c r="C25" s="12">
        <v>6.8000000000000005E-2</v>
      </c>
      <c r="D25" s="7">
        <f>+B25*C25</f>
        <v>0</v>
      </c>
      <c r="E25" s="12"/>
      <c r="F25" s="13"/>
      <c r="G25" s="5"/>
    </row>
    <row r="26" spans="1:7" x14ac:dyDescent="0.25">
      <c r="A26" s="5" t="s">
        <v>4</v>
      </c>
      <c r="B26" s="7">
        <f>+D$15*98.25%</f>
        <v>0</v>
      </c>
      <c r="C26" s="12">
        <v>2.4E-2</v>
      </c>
      <c r="D26" s="7">
        <f>+B26*C26</f>
        <v>0</v>
      </c>
      <c r="E26" s="12"/>
      <c r="F26" s="7"/>
      <c r="G26" s="5"/>
    </row>
    <row r="27" spans="1:7" x14ac:dyDescent="0.25">
      <c r="A27" s="5" t="s">
        <v>5</v>
      </c>
      <c r="B27" s="7">
        <f>+D$15*98.25%</f>
        <v>0</v>
      </c>
      <c r="C27" s="12">
        <v>5.0000000000000001E-3</v>
      </c>
      <c r="D27" s="7">
        <f>+B27*C27</f>
        <v>0</v>
      </c>
      <c r="E27" s="12"/>
      <c r="F27" s="7"/>
      <c r="G27" s="5"/>
    </row>
    <row r="28" spans="1:7" x14ac:dyDescent="0.25">
      <c r="A28" s="5" t="s">
        <v>11</v>
      </c>
      <c r="B28" s="7">
        <f t="shared" ref="B28:B33" si="0">$D$16</f>
        <v>0</v>
      </c>
      <c r="C28" s="12"/>
      <c r="D28" s="7"/>
      <c r="E28" s="12">
        <v>3.0000000000000001E-3</v>
      </c>
      <c r="F28" s="7">
        <f>+B28*E28</f>
        <v>0</v>
      </c>
      <c r="G28" s="5"/>
    </row>
    <row r="29" spans="1:7" ht="42.75" x14ac:dyDescent="0.25">
      <c r="A29" s="5" t="s">
        <v>128</v>
      </c>
      <c r="B29" s="7">
        <f t="shared" si="0"/>
        <v>0</v>
      </c>
      <c r="C29" s="12"/>
      <c r="D29" s="7"/>
      <c r="E29" s="32">
        <v>8.9999999999999993E-3</v>
      </c>
      <c r="F29" s="18">
        <f>+B29*E29</f>
        <v>0</v>
      </c>
      <c r="G29" s="39" t="s">
        <v>164</v>
      </c>
    </row>
    <row r="30" spans="1:7" ht="28.5" x14ac:dyDescent="0.25">
      <c r="A30" s="5" t="s">
        <v>129</v>
      </c>
      <c r="B30" s="7">
        <f t="shared" si="0"/>
        <v>0</v>
      </c>
      <c r="C30" s="12"/>
      <c r="D30" s="7"/>
      <c r="E30" s="32">
        <v>5.0000000000000001E-3</v>
      </c>
      <c r="F30" s="18">
        <f t="shared" ref="F30:F33" si="1">+B30*E30</f>
        <v>0</v>
      </c>
      <c r="G30" s="40"/>
    </row>
    <row r="31" spans="1:7" x14ac:dyDescent="0.25">
      <c r="A31" s="5" t="s">
        <v>131</v>
      </c>
      <c r="B31" s="7">
        <f t="shared" si="0"/>
        <v>0</v>
      </c>
      <c r="C31" s="12"/>
      <c r="D31" s="7"/>
      <c r="E31" s="32">
        <v>9.4999999999999998E-3</v>
      </c>
      <c r="F31" s="18">
        <f t="shared" si="1"/>
        <v>0</v>
      </c>
      <c r="G31" s="41"/>
    </row>
    <row r="32" spans="1:7" ht="42.75" x14ac:dyDescent="0.25">
      <c r="A32" s="5" t="s">
        <v>127</v>
      </c>
      <c r="B32" s="7">
        <f t="shared" si="0"/>
        <v>0</v>
      </c>
      <c r="C32" s="12"/>
      <c r="D32" s="7"/>
      <c r="E32" s="32">
        <v>1E-3</v>
      </c>
      <c r="F32" s="18">
        <f t="shared" si="1"/>
        <v>0</v>
      </c>
      <c r="G32" s="5" t="s">
        <v>156</v>
      </c>
    </row>
    <row r="33" spans="1:7" ht="28.5" x14ac:dyDescent="0.25">
      <c r="A33" s="5" t="s">
        <v>98</v>
      </c>
      <c r="B33" s="7">
        <f t="shared" si="0"/>
        <v>0</v>
      </c>
      <c r="C33" s="14"/>
      <c r="D33" s="14"/>
      <c r="E33" s="32">
        <v>8.6E-3</v>
      </c>
      <c r="F33" s="18">
        <f t="shared" si="1"/>
        <v>0</v>
      </c>
      <c r="G33" s="5" t="s">
        <v>157</v>
      </c>
    </row>
    <row r="34" spans="1:7" x14ac:dyDescent="0.25">
      <c r="A34" s="5" t="s">
        <v>150</v>
      </c>
      <c r="B34" s="7">
        <f>D16-D5</f>
        <v>0</v>
      </c>
      <c r="C34" s="12">
        <v>2.8400000000000002E-2</v>
      </c>
      <c r="D34" s="7">
        <f>+B34*C34</f>
        <v>0</v>
      </c>
      <c r="E34" s="12">
        <v>4.2700000000000002E-2</v>
      </c>
      <c r="F34" s="7">
        <f>+B34*E34</f>
        <v>0</v>
      </c>
      <c r="G34" s="5"/>
    </row>
    <row r="35" spans="1:7" x14ac:dyDescent="0.25">
      <c r="A35" s="5" t="s">
        <v>151</v>
      </c>
      <c r="B35" s="7"/>
      <c r="C35" s="12">
        <v>7.0599999999999996E-2</v>
      </c>
      <c r="D35" s="7"/>
      <c r="E35" s="12">
        <v>0.1275</v>
      </c>
      <c r="F35" s="7">
        <f>+B35*E35</f>
        <v>0</v>
      </c>
      <c r="G35" s="5"/>
    </row>
    <row r="36" spans="1:7" ht="42.75" x14ac:dyDescent="0.25">
      <c r="A36" s="5" t="s">
        <v>155</v>
      </c>
      <c r="B36" s="7">
        <f>$D$16</f>
        <v>0</v>
      </c>
      <c r="C36" s="12"/>
      <c r="D36" s="7"/>
      <c r="E36" s="12">
        <v>4.0500000000000001E-2</v>
      </c>
      <c r="F36" s="7">
        <f>+B36*E36</f>
        <v>0</v>
      </c>
      <c r="G36" s="5" t="s">
        <v>158</v>
      </c>
    </row>
    <row r="37" spans="1:7" x14ac:dyDescent="0.25">
      <c r="A37" s="5" t="s">
        <v>142</v>
      </c>
      <c r="B37" s="7">
        <f>$D$4+$D$6</f>
        <v>0</v>
      </c>
      <c r="C37" s="12"/>
      <c r="D37" s="7"/>
      <c r="E37" s="12">
        <v>8.0000000000000002E-3</v>
      </c>
      <c r="F37" s="7"/>
      <c r="G37" s="5"/>
    </row>
    <row r="38" spans="1:7" x14ac:dyDescent="0.25">
      <c r="A38" s="8" t="s">
        <v>99</v>
      </c>
      <c r="B38" s="7">
        <f>$D$4+$D$6</f>
        <v>0</v>
      </c>
      <c r="C38" s="15"/>
      <c r="D38" s="9"/>
      <c r="E38" s="15">
        <v>3.0000000000000001E-3</v>
      </c>
      <c r="F38" s="9"/>
      <c r="G38" s="5"/>
    </row>
    <row r="39" spans="1:7" ht="28.5" x14ac:dyDescent="0.25">
      <c r="A39" s="8" t="s">
        <v>143</v>
      </c>
      <c r="B39" s="7">
        <f>$D$4+$D$6</f>
        <v>0</v>
      </c>
      <c r="C39" s="15"/>
      <c r="D39" s="9"/>
      <c r="E39" s="15">
        <v>4.3E-3</v>
      </c>
      <c r="F39" s="9"/>
      <c r="G39" s="23" t="s">
        <v>144</v>
      </c>
    </row>
    <row r="40" spans="1:7" x14ac:dyDescent="0.25">
      <c r="A40" s="16" t="s">
        <v>101</v>
      </c>
      <c r="B40" s="7"/>
      <c r="C40" s="12"/>
      <c r="D40" s="11">
        <f>SUM(D20:D39)</f>
        <v>0</v>
      </c>
      <c r="E40" s="7"/>
      <c r="F40" s="11">
        <f>SUM(F17:F39)</f>
        <v>0</v>
      </c>
      <c r="G40" s="5"/>
    </row>
    <row r="41" spans="1:7" x14ac:dyDescent="0.25">
      <c r="A41" s="10" t="s">
        <v>135</v>
      </c>
      <c r="B41" s="7"/>
      <c r="C41" s="12"/>
      <c r="D41" s="11"/>
      <c r="E41" s="7"/>
      <c r="F41" s="11">
        <f>F40-F39</f>
        <v>0</v>
      </c>
      <c r="G41" s="5"/>
    </row>
    <row r="42" spans="1:7" x14ac:dyDescent="0.25">
      <c r="A42" s="10" t="s">
        <v>102</v>
      </c>
      <c r="B42" s="7"/>
      <c r="C42" s="12"/>
      <c r="D42" s="11">
        <f>D15-D40</f>
        <v>0</v>
      </c>
      <c r="E42" s="7"/>
      <c r="F42" s="11"/>
      <c r="G42" s="5"/>
    </row>
    <row r="43" spans="1:7" x14ac:dyDescent="0.25">
      <c r="A43" s="10" t="s">
        <v>105</v>
      </c>
      <c r="B43" s="7"/>
      <c r="C43" s="12"/>
      <c r="D43" s="11">
        <f>D16+F41</f>
        <v>0</v>
      </c>
      <c r="E43" s="7"/>
      <c r="F43" s="11"/>
      <c r="G43" s="5"/>
    </row>
    <row r="45" spans="1:7" x14ac:dyDescent="0.25">
      <c r="A45" s="25" t="s">
        <v>141</v>
      </c>
      <c r="B45" s="25">
        <v>59.073399999999999</v>
      </c>
      <c r="C45" s="26">
        <f>B45/12</f>
        <v>4.9227833333333333</v>
      </c>
    </row>
    <row r="47" spans="1:7" x14ac:dyDescent="0.25">
      <c r="A47" s="25" t="s">
        <v>145</v>
      </c>
      <c r="B47" s="27">
        <v>151.66999999999999</v>
      </c>
    </row>
    <row r="48" spans="1:7" x14ac:dyDescent="0.25">
      <c r="A48" s="25" t="s">
        <v>146</v>
      </c>
      <c r="B48" s="25">
        <f>D43/B47</f>
        <v>0</v>
      </c>
    </row>
    <row r="49" spans="1:2" x14ac:dyDescent="0.25">
      <c r="A49" s="25" t="s">
        <v>147</v>
      </c>
      <c r="B49" s="27">
        <v>0</v>
      </c>
    </row>
    <row r="50" spans="1:2" x14ac:dyDescent="0.25">
      <c r="A50" s="25" t="s">
        <v>148</v>
      </c>
      <c r="B50" s="25">
        <f>B48*B49</f>
        <v>0</v>
      </c>
    </row>
    <row r="52" spans="1:2" ht="24" x14ac:dyDescent="0.25">
      <c r="A52" s="33" t="s">
        <v>161</v>
      </c>
    </row>
    <row r="53" spans="1:2" ht="24" x14ac:dyDescent="0.25">
      <c r="A53" s="34" t="s">
        <v>165</v>
      </c>
    </row>
  </sheetData>
  <mergeCells count="7">
    <mergeCell ref="G29:G31"/>
    <mergeCell ref="A1:G1"/>
    <mergeCell ref="A2:A3"/>
    <mergeCell ref="B2:B3"/>
    <mergeCell ref="C2:D2"/>
    <mergeCell ref="E2:F2"/>
    <mergeCell ref="G2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4"/>
  <sheetViews>
    <sheetView workbookViewId="0">
      <selection activeCell="A5" sqref="A5"/>
    </sheetView>
  </sheetViews>
  <sheetFormatPr baseColWidth="10" defaultRowHeight="15" x14ac:dyDescent="0.25"/>
  <cols>
    <col min="1" max="1" width="104.42578125" customWidth="1"/>
    <col min="2" max="2" width="22.28515625" customWidth="1"/>
    <col min="3" max="3" width="17" customWidth="1"/>
    <col min="4" max="4" width="32.140625" customWidth="1"/>
  </cols>
  <sheetData>
    <row r="1" spans="1:4" ht="18.75" x14ac:dyDescent="0.3">
      <c r="A1" s="63" t="s">
        <v>113</v>
      </c>
      <c r="B1" s="64"/>
      <c r="C1" s="64"/>
      <c r="D1" s="65"/>
    </row>
    <row r="2" spans="1:4" ht="45" x14ac:dyDescent="0.25">
      <c r="A2" s="4" t="s">
        <v>74</v>
      </c>
      <c r="B2" s="4" t="s">
        <v>90</v>
      </c>
      <c r="C2" s="4" t="s">
        <v>91</v>
      </c>
      <c r="D2" s="4" t="s">
        <v>76</v>
      </c>
    </row>
    <row r="3" spans="1:4" x14ac:dyDescent="0.25">
      <c r="A3" s="2" t="s">
        <v>80</v>
      </c>
      <c r="B3" s="2"/>
      <c r="C3" s="2" t="s">
        <v>75</v>
      </c>
      <c r="D3" s="2"/>
    </row>
    <row r="4" spans="1:4" ht="42" customHeight="1" x14ac:dyDescent="0.25">
      <c r="A4" s="2" t="s">
        <v>81</v>
      </c>
      <c r="B4" s="2" t="s">
        <v>75</v>
      </c>
      <c r="C4" s="2"/>
      <c r="D4" s="2" t="s">
        <v>126</v>
      </c>
    </row>
    <row r="5" spans="1:4" ht="60" customHeight="1" x14ac:dyDescent="0.25">
      <c r="A5" s="2" t="s">
        <v>82</v>
      </c>
      <c r="B5" s="2" t="s">
        <v>75</v>
      </c>
      <c r="C5" s="2"/>
      <c r="D5" s="2" t="s">
        <v>125</v>
      </c>
    </row>
    <row r="6" spans="1:4" ht="21" customHeight="1" x14ac:dyDescent="0.25">
      <c r="A6" s="2" t="s">
        <v>88</v>
      </c>
      <c r="B6" s="51" t="s">
        <v>75</v>
      </c>
      <c r="C6" s="51"/>
      <c r="D6" s="51" t="s">
        <v>109</v>
      </c>
    </row>
    <row r="7" spans="1:4" ht="19.5" customHeight="1" x14ac:dyDescent="0.25">
      <c r="A7" s="2" t="s">
        <v>89</v>
      </c>
      <c r="B7" s="53"/>
      <c r="C7" s="53"/>
      <c r="D7" s="53"/>
    </row>
    <row r="8" spans="1:4" ht="15" customHeight="1" x14ac:dyDescent="0.25">
      <c r="A8" s="2" t="s">
        <v>83</v>
      </c>
      <c r="B8" s="54" t="s">
        <v>115</v>
      </c>
      <c r="C8" s="55"/>
      <c r="D8" s="56"/>
    </row>
    <row r="9" spans="1:4" x14ac:dyDescent="0.25">
      <c r="A9" s="2" t="s">
        <v>84</v>
      </c>
      <c r="B9" s="60"/>
      <c r="C9" s="61"/>
      <c r="D9" s="62"/>
    </row>
    <row r="10" spans="1:4" x14ac:dyDescent="0.25">
      <c r="A10" s="2" t="s">
        <v>85</v>
      </c>
      <c r="B10" s="60"/>
      <c r="C10" s="61"/>
      <c r="D10" s="62"/>
    </row>
    <row r="11" spans="1:4" x14ac:dyDescent="0.25">
      <c r="A11" s="2" t="s">
        <v>86</v>
      </c>
      <c r="B11" s="60"/>
      <c r="C11" s="61"/>
      <c r="D11" s="62"/>
    </row>
    <row r="12" spans="1:4" x14ac:dyDescent="0.25">
      <c r="A12" s="2" t="s">
        <v>87</v>
      </c>
      <c r="B12" s="60"/>
      <c r="C12" s="61"/>
      <c r="D12" s="62"/>
    </row>
    <row r="13" spans="1:4" x14ac:dyDescent="0.25">
      <c r="A13" s="2" t="s">
        <v>18</v>
      </c>
      <c r="B13" s="60"/>
      <c r="C13" s="61"/>
      <c r="D13" s="62"/>
    </row>
    <row r="14" spans="1:4" x14ac:dyDescent="0.25">
      <c r="A14" s="2" t="s">
        <v>19</v>
      </c>
      <c r="B14" s="60"/>
      <c r="C14" s="61"/>
      <c r="D14" s="62"/>
    </row>
    <row r="15" spans="1:4" x14ac:dyDescent="0.25">
      <c r="A15" s="2" t="s">
        <v>20</v>
      </c>
      <c r="B15" s="2" t="s">
        <v>75</v>
      </c>
      <c r="C15" s="2"/>
      <c r="D15" s="2"/>
    </row>
    <row r="16" spans="1:4" x14ac:dyDescent="0.25">
      <c r="A16" s="2" t="s">
        <v>21</v>
      </c>
      <c r="B16" s="60" t="s">
        <v>115</v>
      </c>
      <c r="C16" s="61"/>
      <c r="D16" s="62"/>
    </row>
    <row r="17" spans="1:4" x14ac:dyDescent="0.25">
      <c r="A17" s="2" t="s">
        <v>22</v>
      </c>
      <c r="B17" s="60"/>
      <c r="C17" s="61"/>
      <c r="D17" s="62"/>
    </row>
    <row r="18" spans="1:4" x14ac:dyDescent="0.25">
      <c r="A18" s="2" t="s">
        <v>26</v>
      </c>
      <c r="B18" s="60"/>
      <c r="C18" s="61"/>
      <c r="D18" s="62"/>
    </row>
    <row r="19" spans="1:4" x14ac:dyDescent="0.25">
      <c r="A19" s="2" t="s">
        <v>23</v>
      </c>
      <c r="B19" s="60"/>
      <c r="C19" s="61"/>
      <c r="D19" s="62"/>
    </row>
    <row r="20" spans="1:4" x14ac:dyDescent="0.25">
      <c r="A20" s="2" t="s">
        <v>24</v>
      </c>
      <c r="B20" s="60"/>
      <c r="C20" s="61"/>
      <c r="D20" s="62"/>
    </row>
    <row r="21" spans="1:4" x14ac:dyDescent="0.25">
      <c r="A21" s="2" t="s">
        <v>92</v>
      </c>
      <c r="B21" s="60"/>
      <c r="C21" s="61"/>
      <c r="D21" s="62"/>
    </row>
    <row r="22" spans="1:4" x14ac:dyDescent="0.25">
      <c r="A22" s="2" t="s">
        <v>25</v>
      </c>
      <c r="B22" s="60"/>
      <c r="C22" s="61"/>
      <c r="D22" s="62"/>
    </row>
    <row r="23" spans="1:4" x14ac:dyDescent="0.25">
      <c r="A23" s="2" t="s">
        <v>77</v>
      </c>
      <c r="B23" s="60"/>
      <c r="C23" s="61"/>
      <c r="D23" s="62"/>
    </row>
    <row r="24" spans="1:4" x14ac:dyDescent="0.25">
      <c r="A24" s="2" t="s">
        <v>78</v>
      </c>
      <c r="B24" s="60"/>
      <c r="C24" s="61"/>
      <c r="D24" s="62"/>
    </row>
    <row r="25" spans="1:4" x14ac:dyDescent="0.25">
      <c r="A25" s="2" t="s">
        <v>27</v>
      </c>
      <c r="B25" s="60"/>
      <c r="C25" s="61"/>
      <c r="D25" s="62"/>
    </row>
    <row r="26" spans="1:4" x14ac:dyDescent="0.25">
      <c r="A26" s="2" t="s">
        <v>28</v>
      </c>
      <c r="B26" s="57"/>
      <c r="C26" s="58"/>
      <c r="D26" s="59"/>
    </row>
    <row r="27" spans="1:4" x14ac:dyDescent="0.25">
      <c r="A27" s="2" t="s">
        <v>29</v>
      </c>
      <c r="B27" s="3" t="s">
        <v>75</v>
      </c>
      <c r="C27" s="2"/>
      <c r="D27" s="2"/>
    </row>
    <row r="28" spans="1:4" x14ac:dyDescent="0.25">
      <c r="A28" s="2" t="s">
        <v>30</v>
      </c>
      <c r="B28" s="54" t="s">
        <v>115</v>
      </c>
      <c r="C28" s="55"/>
      <c r="D28" s="56"/>
    </row>
    <row r="29" spans="1:4" x14ac:dyDescent="0.25">
      <c r="A29" s="2" t="s">
        <v>31</v>
      </c>
      <c r="B29" s="57"/>
      <c r="C29" s="58"/>
      <c r="D29" s="59"/>
    </row>
    <row r="30" spans="1:4" x14ac:dyDescent="0.25">
      <c r="A30" s="2" t="s">
        <v>107</v>
      </c>
      <c r="B30" s="2" t="s">
        <v>75</v>
      </c>
      <c r="C30" s="2"/>
      <c r="D30" s="2"/>
    </row>
    <row r="31" spans="1:4" x14ac:dyDescent="0.25">
      <c r="A31" s="2" t="s">
        <v>32</v>
      </c>
      <c r="B31" s="2"/>
      <c r="C31" s="2" t="s">
        <v>75</v>
      </c>
      <c r="D31" s="2"/>
    </row>
    <row r="32" spans="1:4" x14ac:dyDescent="0.25">
      <c r="A32" s="2" t="s">
        <v>33</v>
      </c>
      <c r="B32" s="2" t="s">
        <v>75</v>
      </c>
      <c r="C32" s="2"/>
      <c r="D32" s="2"/>
    </row>
    <row r="33" spans="1:4" ht="30" x14ac:dyDescent="0.25">
      <c r="A33" s="2" t="s">
        <v>117</v>
      </c>
      <c r="B33" s="2" t="s">
        <v>75</v>
      </c>
      <c r="C33" s="2"/>
      <c r="D33" s="2"/>
    </row>
    <row r="34" spans="1:4" x14ac:dyDescent="0.25">
      <c r="A34" s="2" t="s">
        <v>118</v>
      </c>
      <c r="B34" s="2" t="s">
        <v>75</v>
      </c>
      <c r="C34" s="2"/>
      <c r="D34" s="2"/>
    </row>
    <row r="35" spans="1:4" x14ac:dyDescent="0.25">
      <c r="A35" s="2" t="s">
        <v>119</v>
      </c>
      <c r="B35" s="2" t="s">
        <v>75</v>
      </c>
      <c r="C35" s="2"/>
      <c r="D35" s="2"/>
    </row>
    <row r="36" spans="1:4" x14ac:dyDescent="0.25">
      <c r="A36" s="2" t="s">
        <v>120</v>
      </c>
      <c r="B36" s="2" t="s">
        <v>75</v>
      </c>
      <c r="C36" s="2"/>
      <c r="D36" s="2"/>
    </row>
    <row r="37" spans="1:4" x14ac:dyDescent="0.25">
      <c r="A37" s="2" t="s">
        <v>34</v>
      </c>
      <c r="B37" s="54" t="s">
        <v>115</v>
      </c>
      <c r="C37" s="55"/>
      <c r="D37" s="56"/>
    </row>
    <row r="38" spans="1:4" x14ac:dyDescent="0.25">
      <c r="A38" s="2" t="s">
        <v>35</v>
      </c>
      <c r="B38" s="57"/>
      <c r="C38" s="58"/>
      <c r="D38" s="59"/>
    </row>
    <row r="39" spans="1:4" x14ac:dyDescent="0.25">
      <c r="A39" s="2" t="s">
        <v>36</v>
      </c>
      <c r="B39" s="2"/>
      <c r="C39" s="2" t="s">
        <v>75</v>
      </c>
      <c r="D39" s="2"/>
    </row>
    <row r="40" spans="1:4" x14ac:dyDescent="0.25">
      <c r="A40" s="2" t="s">
        <v>37</v>
      </c>
      <c r="B40" s="2"/>
      <c r="C40" s="2" t="s">
        <v>75</v>
      </c>
      <c r="D40" s="2"/>
    </row>
    <row r="41" spans="1:4" x14ac:dyDescent="0.25">
      <c r="A41" s="2" t="s">
        <v>38</v>
      </c>
      <c r="B41" s="54" t="s">
        <v>115</v>
      </c>
      <c r="C41" s="55"/>
      <c r="D41" s="56"/>
    </row>
    <row r="42" spans="1:4" x14ac:dyDescent="0.25">
      <c r="A42" s="2" t="s">
        <v>39</v>
      </c>
      <c r="B42" s="57"/>
      <c r="C42" s="58"/>
      <c r="D42" s="59"/>
    </row>
    <row r="43" spans="1:4" x14ac:dyDescent="0.25">
      <c r="A43" s="2" t="s">
        <v>40</v>
      </c>
      <c r="B43" s="2" t="s">
        <v>75</v>
      </c>
      <c r="C43" s="2"/>
      <c r="D43" s="2"/>
    </row>
    <row r="44" spans="1:4" x14ac:dyDescent="0.25">
      <c r="A44" s="2" t="s">
        <v>108</v>
      </c>
      <c r="B44" s="2" t="s">
        <v>75</v>
      </c>
      <c r="C44" s="2"/>
      <c r="D44" s="2"/>
    </row>
    <row r="45" spans="1:4" x14ac:dyDescent="0.25">
      <c r="A45" s="2" t="s">
        <v>79</v>
      </c>
      <c r="B45" s="2"/>
      <c r="C45" s="2" t="s">
        <v>75</v>
      </c>
      <c r="D45" s="2"/>
    </row>
    <row r="46" spans="1:4" x14ac:dyDescent="0.25">
      <c r="A46" s="2" t="s">
        <v>41</v>
      </c>
      <c r="B46" s="2"/>
      <c r="C46" s="2" t="s">
        <v>75</v>
      </c>
      <c r="D46" s="2"/>
    </row>
    <row r="47" spans="1:4" x14ac:dyDescent="0.25">
      <c r="A47" s="2" t="s">
        <v>42</v>
      </c>
      <c r="B47" s="54" t="s">
        <v>115</v>
      </c>
      <c r="C47" s="55"/>
      <c r="D47" s="56"/>
    </row>
    <row r="48" spans="1:4" x14ac:dyDescent="0.25">
      <c r="A48" s="2" t="s">
        <v>44</v>
      </c>
      <c r="B48" s="60"/>
      <c r="C48" s="61"/>
      <c r="D48" s="62"/>
    </row>
    <row r="49" spans="1:4" x14ac:dyDescent="0.25">
      <c r="A49" s="2" t="s">
        <v>43</v>
      </c>
      <c r="B49" s="57"/>
      <c r="C49" s="58"/>
      <c r="D49" s="59"/>
    </row>
    <row r="50" spans="1:4" x14ac:dyDescent="0.25">
      <c r="A50" s="2" t="s">
        <v>45</v>
      </c>
      <c r="B50" s="2"/>
      <c r="C50" s="2" t="s">
        <v>75</v>
      </c>
      <c r="D50" s="2"/>
    </row>
    <row r="51" spans="1:4" x14ac:dyDescent="0.25">
      <c r="A51" s="2" t="s">
        <v>46</v>
      </c>
      <c r="B51" s="48" t="s">
        <v>121</v>
      </c>
      <c r="C51" s="49"/>
      <c r="D51" s="50"/>
    </row>
    <row r="52" spans="1:4" x14ac:dyDescent="0.25">
      <c r="A52" s="2" t="s">
        <v>47</v>
      </c>
      <c r="B52" s="2"/>
      <c r="C52" s="2" t="s">
        <v>75</v>
      </c>
      <c r="D52" s="2"/>
    </row>
    <row r="53" spans="1:4" ht="45" x14ac:dyDescent="0.25">
      <c r="A53" s="2" t="s">
        <v>48</v>
      </c>
      <c r="B53" s="2" t="s">
        <v>75</v>
      </c>
      <c r="C53" s="2"/>
      <c r="D53" s="2" t="s">
        <v>116</v>
      </c>
    </row>
    <row r="54" spans="1:4" ht="30" x14ac:dyDescent="0.25">
      <c r="A54" s="2" t="s">
        <v>49</v>
      </c>
      <c r="B54" s="48" t="s">
        <v>121</v>
      </c>
      <c r="C54" s="49"/>
      <c r="D54" s="50"/>
    </row>
    <row r="55" spans="1:4" x14ac:dyDescent="0.25">
      <c r="A55" s="2" t="s">
        <v>50</v>
      </c>
      <c r="B55" s="2"/>
      <c r="C55" s="2" t="s">
        <v>75</v>
      </c>
      <c r="D55" s="2"/>
    </row>
    <row r="56" spans="1:4" x14ac:dyDescent="0.25">
      <c r="A56" s="2" t="s">
        <v>52</v>
      </c>
      <c r="B56" s="2"/>
      <c r="C56" s="2" t="s">
        <v>75</v>
      </c>
      <c r="D56" s="2"/>
    </row>
    <row r="57" spans="1:4" x14ac:dyDescent="0.25">
      <c r="A57" s="2" t="s">
        <v>51</v>
      </c>
      <c r="B57" s="2"/>
      <c r="C57" s="2" t="s">
        <v>75</v>
      </c>
      <c r="D57" s="2"/>
    </row>
    <row r="58" spans="1:4" x14ac:dyDescent="0.25">
      <c r="A58" s="2" t="s">
        <v>53</v>
      </c>
      <c r="B58" s="2"/>
      <c r="C58" s="2" t="s">
        <v>75</v>
      </c>
      <c r="D58" s="2"/>
    </row>
    <row r="59" spans="1:4" x14ac:dyDescent="0.25">
      <c r="A59" s="2" t="s">
        <v>54</v>
      </c>
      <c r="B59" s="2"/>
      <c r="C59" s="3" t="s">
        <v>75</v>
      </c>
      <c r="D59" s="2"/>
    </row>
    <row r="60" spans="1:4" x14ac:dyDescent="0.25">
      <c r="A60" s="2" t="s">
        <v>55</v>
      </c>
      <c r="B60" s="48" t="s">
        <v>121</v>
      </c>
      <c r="C60" s="49"/>
      <c r="D60" s="50"/>
    </row>
    <row r="61" spans="1:4" x14ac:dyDescent="0.25">
      <c r="A61" s="2" t="s">
        <v>56</v>
      </c>
      <c r="B61" s="2" t="s">
        <v>75</v>
      </c>
      <c r="C61" s="2"/>
      <c r="D61" s="2"/>
    </row>
    <row r="62" spans="1:4" x14ac:dyDescent="0.25">
      <c r="A62" s="2" t="s">
        <v>57</v>
      </c>
      <c r="B62" s="2"/>
      <c r="C62" s="3" t="s">
        <v>75</v>
      </c>
      <c r="D62" s="2"/>
    </row>
    <row r="63" spans="1:4" x14ac:dyDescent="0.25">
      <c r="A63" s="2" t="s">
        <v>58</v>
      </c>
      <c r="B63" s="2" t="s">
        <v>75</v>
      </c>
      <c r="C63" s="2"/>
      <c r="D63" s="2"/>
    </row>
    <row r="64" spans="1:4" x14ac:dyDescent="0.25">
      <c r="A64" s="2" t="s">
        <v>59</v>
      </c>
      <c r="B64" s="2" t="s">
        <v>75</v>
      </c>
      <c r="C64" s="2"/>
      <c r="D64" s="2"/>
    </row>
    <row r="65" spans="1:4" x14ac:dyDescent="0.25">
      <c r="A65" s="2" t="s">
        <v>60</v>
      </c>
      <c r="B65" s="2" t="s">
        <v>75</v>
      </c>
      <c r="C65" s="2"/>
      <c r="D65" s="2"/>
    </row>
    <row r="66" spans="1:4" x14ac:dyDescent="0.25">
      <c r="A66" s="2" t="s">
        <v>61</v>
      </c>
      <c r="B66" s="2"/>
      <c r="C66" s="2" t="s">
        <v>75</v>
      </c>
      <c r="D66" s="2"/>
    </row>
    <row r="67" spans="1:4" x14ac:dyDescent="0.25">
      <c r="A67" s="2" t="s">
        <v>62</v>
      </c>
      <c r="B67" s="2"/>
      <c r="C67" s="2" t="s">
        <v>75</v>
      </c>
      <c r="D67" s="2"/>
    </row>
    <row r="68" spans="1:4" x14ac:dyDescent="0.25">
      <c r="A68" s="2" t="s">
        <v>63</v>
      </c>
      <c r="B68" s="48" t="s">
        <v>121</v>
      </c>
      <c r="C68" s="49"/>
      <c r="D68" s="50"/>
    </row>
    <row r="69" spans="1:4" x14ac:dyDescent="0.25">
      <c r="A69" s="2" t="s">
        <v>64</v>
      </c>
      <c r="B69" s="2"/>
      <c r="C69" s="2" t="s">
        <v>75</v>
      </c>
      <c r="D69" s="2"/>
    </row>
    <row r="70" spans="1:4" x14ac:dyDescent="0.25">
      <c r="A70" s="2" t="s">
        <v>124</v>
      </c>
      <c r="B70" s="2" t="s">
        <v>75</v>
      </c>
      <c r="C70" s="2"/>
      <c r="D70" s="2"/>
    </row>
    <row r="71" spans="1:4" x14ac:dyDescent="0.25">
      <c r="A71" s="2" t="s">
        <v>65</v>
      </c>
      <c r="B71" s="2" t="s">
        <v>75</v>
      </c>
      <c r="C71" s="2"/>
      <c r="D71" s="2"/>
    </row>
    <row r="72" spans="1:4" x14ac:dyDescent="0.25">
      <c r="A72" s="2" t="s">
        <v>66</v>
      </c>
      <c r="B72" s="2" t="s">
        <v>75</v>
      </c>
      <c r="C72" s="2"/>
      <c r="D72" s="2"/>
    </row>
    <row r="73" spans="1:4" x14ac:dyDescent="0.25">
      <c r="A73" s="2" t="s">
        <v>67</v>
      </c>
      <c r="B73" s="2" t="s">
        <v>75</v>
      </c>
      <c r="C73" s="2"/>
      <c r="D73" s="2"/>
    </row>
    <row r="74" spans="1:4" x14ac:dyDescent="0.25">
      <c r="A74" s="2" t="s">
        <v>68</v>
      </c>
      <c r="B74" s="2" t="s">
        <v>75</v>
      </c>
      <c r="C74" s="2"/>
      <c r="D74" s="2"/>
    </row>
    <row r="75" spans="1:4" x14ac:dyDescent="0.25">
      <c r="A75" s="2" t="s">
        <v>69</v>
      </c>
      <c r="B75" s="2"/>
      <c r="C75" s="2" t="s">
        <v>75</v>
      </c>
      <c r="D75" s="51" t="s">
        <v>123</v>
      </c>
    </row>
    <row r="76" spans="1:4" x14ac:dyDescent="0.25">
      <c r="A76" s="2" t="s">
        <v>70</v>
      </c>
      <c r="B76" s="2"/>
      <c r="C76" s="2" t="s">
        <v>75</v>
      </c>
      <c r="D76" s="52"/>
    </row>
    <row r="77" spans="1:4" x14ac:dyDescent="0.25">
      <c r="A77" s="2" t="s">
        <v>71</v>
      </c>
      <c r="B77" s="2"/>
      <c r="C77" s="2" t="s">
        <v>75</v>
      </c>
      <c r="D77" s="52"/>
    </row>
    <row r="78" spans="1:4" x14ac:dyDescent="0.25">
      <c r="A78" s="2" t="s">
        <v>72</v>
      </c>
      <c r="B78" s="2"/>
      <c r="C78" s="2" t="s">
        <v>75</v>
      </c>
      <c r="D78" s="52"/>
    </row>
    <row r="79" spans="1:4" x14ac:dyDescent="0.25">
      <c r="A79" s="2" t="s">
        <v>73</v>
      </c>
      <c r="B79" s="2"/>
      <c r="C79" s="2" t="s">
        <v>75</v>
      </c>
      <c r="D79" s="52"/>
    </row>
    <row r="80" spans="1:4" x14ac:dyDescent="0.25">
      <c r="A80" s="2" t="s">
        <v>122</v>
      </c>
      <c r="B80" s="2"/>
      <c r="C80" s="3" t="s">
        <v>75</v>
      </c>
      <c r="D80" s="53"/>
    </row>
    <row r="81" spans="1:4" ht="30" x14ac:dyDescent="0.25">
      <c r="A81" s="2" t="s">
        <v>111</v>
      </c>
      <c r="B81" s="2" t="s">
        <v>75</v>
      </c>
      <c r="C81" s="2"/>
      <c r="D81" s="2" t="s">
        <v>114</v>
      </c>
    </row>
    <row r="82" spans="1:4" x14ac:dyDescent="0.25">
      <c r="A82" s="2" t="s">
        <v>110</v>
      </c>
      <c r="B82" s="48" t="s">
        <v>121</v>
      </c>
      <c r="C82" s="49"/>
      <c r="D82" s="50"/>
    </row>
    <row r="83" spans="1:4" x14ac:dyDescent="0.25">
      <c r="A83" s="2" t="s">
        <v>132</v>
      </c>
      <c r="B83" s="17"/>
      <c r="C83" s="2" t="s">
        <v>75</v>
      </c>
      <c r="D83" s="17"/>
    </row>
    <row r="84" spans="1:4" x14ac:dyDescent="0.25">
      <c r="A84" s="66" t="s">
        <v>168</v>
      </c>
      <c r="B84" s="67" t="s">
        <v>75</v>
      </c>
      <c r="C84" s="67"/>
      <c r="D84" s="67"/>
    </row>
  </sheetData>
  <mergeCells count="16">
    <mergeCell ref="B16:D26"/>
    <mergeCell ref="A1:D1"/>
    <mergeCell ref="B6:B7"/>
    <mergeCell ref="C6:C7"/>
    <mergeCell ref="D6:D7"/>
    <mergeCell ref="B8:D14"/>
    <mergeCell ref="B60:D60"/>
    <mergeCell ref="B82:D82"/>
    <mergeCell ref="B68:D68"/>
    <mergeCell ref="D75:D80"/>
    <mergeCell ref="B28:D29"/>
    <mergeCell ref="B37:D38"/>
    <mergeCell ref="B41:D42"/>
    <mergeCell ref="B47:D49"/>
    <mergeCell ref="B51:D51"/>
    <mergeCell ref="B54:D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CNRACL</vt:lpstr>
      <vt:lpstr>IRCANTEC </vt:lpstr>
      <vt:lpstr>Primes et indemnités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GBOITEZ</dc:creator>
  <cp:lastModifiedBy>CAUQUIS Oriana</cp:lastModifiedBy>
  <cp:lastPrinted>2019-03-12T13:59:53Z</cp:lastPrinted>
  <dcterms:created xsi:type="dcterms:W3CDTF">2019-03-05T16:06:00Z</dcterms:created>
  <dcterms:modified xsi:type="dcterms:W3CDTF">2026-02-04T10:38:09Z</dcterms:modified>
</cp:coreProperties>
</file>